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60" windowWidth="24915" windowHeight="128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A18" i="1" l="1"/>
  <c r="A22" i="1"/>
  <c r="A24" i="1" s="1"/>
  <c r="A27" i="1" s="1"/>
  <c r="A29" i="1" s="1"/>
  <c r="A4" i="1"/>
  <c r="A7" i="1" s="1"/>
  <c r="A9" i="1" s="1"/>
  <c r="A10" i="1" s="1"/>
  <c r="A14" i="1" s="1"/>
  <c r="A30" i="1" l="1"/>
  <c r="A31" i="1" s="1"/>
  <c r="A33" i="1" s="1"/>
  <c r="A37" i="1" s="1"/>
</calcChain>
</file>

<file path=xl/sharedStrings.xml><?xml version="1.0" encoding="utf-8"?>
<sst xmlns="http://schemas.openxmlformats.org/spreadsheetml/2006/main" count="33" uniqueCount="26">
  <si>
    <t>ml (standard drinker)</t>
  </si>
  <si>
    <t>ml (heavy drinker without liver damage)</t>
  </si>
  <si>
    <t>litres consumed</t>
  </si>
  <si>
    <t>ABV</t>
  </si>
  <si>
    <t>litres alcohol consumed</t>
  </si>
  <si>
    <t>kg mass</t>
  </si>
  <si>
    <t>g/kg LD50</t>
  </si>
  <si>
    <t>l in a tinny</t>
  </si>
  <si>
    <t>tinnies consumed</t>
  </si>
  <si>
    <t>loss through piss/sweat/etc</t>
  </si>
  <si>
    <t>litres ethanol absorbed</t>
  </si>
  <si>
    <t>kg ethanol absorbed</t>
  </si>
  <si>
    <t>actual dose</t>
  </si>
  <si>
    <t>Decay rates</t>
  </si>
  <si>
    <t>Bonging model</t>
  </si>
  <si>
    <t>tinnies consumed/hour</t>
  </si>
  <si>
    <t>litres consumed/hour</t>
  </si>
  <si>
    <t>litres alcohol consumed/hour</t>
  </si>
  <si>
    <t>litres ethanol absorbed minus decay</t>
  </si>
  <si>
    <t>total ethanol absorbed over 24h</t>
  </si>
  <si>
    <t>tinnes consumed/day</t>
  </si>
  <si>
    <t>g/kg actual dose</t>
  </si>
  <si>
    <t>Chillaxing model</t>
  </si>
  <si>
    <t>ml/hour metabolised</t>
  </si>
  <si>
    <t>Standard or heavy drinker (H/S)?</t>
  </si>
  <si>
    <t>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</si>
</sst>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9" fontId="0" fillId="0" borderId="0" xfId="0" applyNumberFormat="1"/>
    <xf numFmtId="10" fontId="0" fillId="0" borderId="0" xfId="0" applyNumberFormat="1"/>
    <xf numFmtId="2" fontId="0" fillId="0" borderId="0" xfId="0" applyNumberFormat="1"/>
    <xf numFmtId="165" fontId="0" fillId="0" borderId="0" xfId="0" applyNumberFormat="1"/>
    <xf numFmtId="0" fontId="1" fillId="0" borderId="0" xfId="0" applyFont="1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"/>
  <sheetViews>
    <sheetView tabSelected="1" workbookViewId="0">
      <selection activeCell="A20" sqref="A20"/>
    </sheetView>
  </sheetViews>
  <sheetFormatPr defaultRowHeight="15" x14ac:dyDescent="0.25"/>
  <sheetData>
    <row r="1" spans="1:2" x14ac:dyDescent="0.25">
      <c r="A1" s="5" t="s">
        <v>14</v>
      </c>
    </row>
    <row r="2" spans="1:2" x14ac:dyDescent="0.25">
      <c r="A2">
        <v>42.5</v>
      </c>
      <c r="B2" t="s">
        <v>8</v>
      </c>
    </row>
    <row r="3" spans="1:2" x14ac:dyDescent="0.25">
      <c r="A3">
        <v>0.375</v>
      </c>
      <c r="B3" t="s">
        <v>7</v>
      </c>
    </row>
    <row r="4" spans="1:2" x14ac:dyDescent="0.25">
      <c r="A4">
        <f>A2*A3</f>
        <v>15.9375</v>
      </c>
      <c r="B4" t="s">
        <v>2</v>
      </c>
    </row>
    <row r="5" spans="1:2" x14ac:dyDescent="0.25">
      <c r="A5" s="2">
        <v>4.9000000000000002E-2</v>
      </c>
      <c r="B5" t="s">
        <v>3</v>
      </c>
    </row>
    <row r="7" spans="1:2" x14ac:dyDescent="0.25">
      <c r="A7" s="3">
        <f>A4*A5</f>
        <v>0.78093750000000006</v>
      </c>
      <c r="B7" t="s">
        <v>4</v>
      </c>
    </row>
    <row r="8" spans="1:2" x14ac:dyDescent="0.25">
      <c r="A8" s="1">
        <v>0.08</v>
      </c>
      <c r="B8" t="s">
        <v>9</v>
      </c>
    </row>
    <row r="9" spans="1:2" x14ac:dyDescent="0.25">
      <c r="A9" s="3">
        <f>A7*(1-A8)</f>
        <v>0.71846250000000011</v>
      </c>
      <c r="B9" t="s">
        <v>10</v>
      </c>
    </row>
    <row r="10" spans="1:2" x14ac:dyDescent="0.25">
      <c r="A10" s="3">
        <f>A9*0.789</f>
        <v>0.5668669125000001</v>
      </c>
      <c r="B10" t="s">
        <v>11</v>
      </c>
    </row>
    <row r="12" spans="1:2" x14ac:dyDescent="0.25">
      <c r="A12">
        <v>80</v>
      </c>
      <c r="B12" t="s">
        <v>5</v>
      </c>
    </row>
    <row r="13" spans="1:2" x14ac:dyDescent="0.25">
      <c r="A13" s="4">
        <v>7.06</v>
      </c>
      <c r="B13" t="s">
        <v>6</v>
      </c>
    </row>
    <row r="14" spans="1:2" x14ac:dyDescent="0.25">
      <c r="A14" s="4">
        <f>A10*1000/A12</f>
        <v>7.0858364062500012</v>
      </c>
      <c r="B14" t="s">
        <v>12</v>
      </c>
    </row>
    <row r="16" spans="1:2" x14ac:dyDescent="0.25">
      <c r="A16" s="5" t="s">
        <v>13</v>
      </c>
    </row>
    <row r="17" spans="1:7" x14ac:dyDescent="0.25">
      <c r="A17" s="6" t="s">
        <v>25</v>
      </c>
      <c r="B17" t="s">
        <v>24</v>
      </c>
      <c r="F17">
        <v>1.2999999999999999E-2</v>
      </c>
      <c r="G17" t="s">
        <v>0</v>
      </c>
    </row>
    <row r="18" spans="1:7" x14ac:dyDescent="0.25">
      <c r="A18">
        <f>IF(A17="H",F18,F17)</f>
        <v>3.7999999999999999E-2</v>
      </c>
      <c r="B18" t="s">
        <v>23</v>
      </c>
      <c r="F18">
        <v>3.7999999999999999E-2</v>
      </c>
      <c r="G18" t="s">
        <v>1</v>
      </c>
    </row>
    <row r="20" spans="1:7" x14ac:dyDescent="0.25">
      <c r="A20" s="5" t="s">
        <v>22</v>
      </c>
    </row>
    <row r="21" spans="1:7" x14ac:dyDescent="0.25">
      <c r="A21">
        <v>96.5</v>
      </c>
      <c r="B21" t="s">
        <v>20</v>
      </c>
    </row>
    <row r="22" spans="1:7" x14ac:dyDescent="0.25">
      <c r="A22">
        <f>A21/24</f>
        <v>4.020833333333333</v>
      </c>
      <c r="B22" t="s">
        <v>15</v>
      </c>
    </row>
    <row r="23" spans="1:7" x14ac:dyDescent="0.25">
      <c r="A23">
        <v>0.375</v>
      </c>
      <c r="B23" t="s">
        <v>7</v>
      </c>
    </row>
    <row r="24" spans="1:7" x14ac:dyDescent="0.25">
      <c r="A24">
        <f>A22*A23</f>
        <v>1.5078125</v>
      </c>
      <c r="B24" t="s">
        <v>16</v>
      </c>
    </row>
    <row r="25" spans="1:7" x14ac:dyDescent="0.25">
      <c r="A25" s="2">
        <v>4.9000000000000002E-2</v>
      </c>
      <c r="B25" t="s">
        <v>3</v>
      </c>
    </row>
    <row r="27" spans="1:7" x14ac:dyDescent="0.25">
      <c r="A27" s="3">
        <f>A24*A25</f>
        <v>7.3882812500000006E-2</v>
      </c>
      <c r="B27" t="s">
        <v>17</v>
      </c>
    </row>
    <row r="28" spans="1:7" x14ac:dyDescent="0.25">
      <c r="A28" s="1">
        <v>0.08</v>
      </c>
      <c r="B28" t="s">
        <v>9</v>
      </c>
    </row>
    <row r="29" spans="1:7" x14ac:dyDescent="0.25">
      <c r="A29" s="3">
        <f>A27*(1-A28)</f>
        <v>6.7972187500000003E-2</v>
      </c>
      <c r="B29" t="s">
        <v>10</v>
      </c>
    </row>
    <row r="30" spans="1:7" x14ac:dyDescent="0.25">
      <c r="A30" s="3">
        <f>A29-A18</f>
        <v>2.9972187500000004E-2</v>
      </c>
      <c r="B30" t="s">
        <v>18</v>
      </c>
    </row>
    <row r="31" spans="1:7" x14ac:dyDescent="0.25">
      <c r="A31" s="3">
        <f>A30*0.789</f>
        <v>2.3648055937500006E-2</v>
      </c>
      <c r="B31" t="s">
        <v>11</v>
      </c>
    </row>
    <row r="33" spans="1:2" x14ac:dyDescent="0.25">
      <c r="A33" s="4">
        <f>A31*24</f>
        <v>0.56755334250000011</v>
      </c>
      <c r="B33" t="s">
        <v>19</v>
      </c>
    </row>
    <row r="35" spans="1:2" x14ac:dyDescent="0.25">
      <c r="A35">
        <v>80</v>
      </c>
      <c r="B35" t="s">
        <v>5</v>
      </c>
    </row>
    <row r="36" spans="1:2" x14ac:dyDescent="0.25">
      <c r="A36" s="4">
        <v>7.06</v>
      </c>
      <c r="B36" t="s">
        <v>6</v>
      </c>
    </row>
    <row r="37" spans="1:2" x14ac:dyDescent="0.25">
      <c r="A37" s="4">
        <f>A33*1000/A35</f>
        <v>7.0944167812500014</v>
      </c>
      <c r="B37" t="s">
        <v>21</v>
      </c>
    </row>
  </sheetData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JohnB</dc:creator>
  <cp:lastModifiedBy>JohnB</cp:lastModifiedBy>
  <dcterms:created xsi:type="dcterms:W3CDTF">2013-09-02T11:31:01Z</dcterms:created>
  <dcterms:modified xsi:type="dcterms:W3CDTF">2013-09-02T11:57:29Z</dcterms:modified>
</cp:coreProperties>
</file>